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6785" yWindow="465" windowWidth="21600" windowHeight="21060"/>
  </bookViews>
  <sheets>
    <sheet name="Cuadro 6" sheetId="2" r:id="rId1"/>
  </sheets>
  <definedNames>
    <definedName name="_xlnm.Print_Area" localSheetId="0">'Cuadro 6'!$A$1:$H$77</definedName>
    <definedName name="_xlnm.Print_Titles" localSheetId="0">'Cuadro 6'!$8:$11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6" i="2" l="1"/>
  <c r="E66" i="2"/>
  <c r="D66" i="2"/>
  <c r="C66" i="2"/>
  <c r="B66" i="2"/>
  <c r="G66" i="2"/>
  <c r="F66" i="2"/>
  <c r="B62" i="2"/>
  <c r="H62" i="2"/>
  <c r="G62" i="2"/>
  <c r="F62" i="2"/>
  <c r="E62" i="2"/>
  <c r="D62" i="2"/>
  <c r="C62" i="2"/>
  <c r="G59" i="2"/>
  <c r="F59" i="2"/>
  <c r="E59" i="2"/>
  <c r="E58" i="2" s="1"/>
  <c r="C59" i="2"/>
  <c r="H59" i="2"/>
  <c r="D59" i="2"/>
  <c r="B59" i="2"/>
  <c r="E48" i="2"/>
  <c r="G48" i="2"/>
  <c r="C48" i="2"/>
  <c r="H48" i="2"/>
  <c r="D48" i="2"/>
  <c r="B48" i="2"/>
  <c r="F48" i="2"/>
  <c r="G34" i="2"/>
  <c r="E34" i="2"/>
  <c r="C34" i="2"/>
  <c r="F34" i="2"/>
  <c r="D34" i="2"/>
  <c r="B34" i="2"/>
  <c r="H34" i="2"/>
  <c r="C30" i="2"/>
  <c r="G30" i="2"/>
  <c r="H30" i="2"/>
  <c r="F30" i="2"/>
  <c r="E30" i="2"/>
  <c r="D30" i="2"/>
  <c r="B30" i="2"/>
  <c r="B25" i="2"/>
  <c r="H25" i="2"/>
  <c r="F25" i="2"/>
  <c r="G25" i="2"/>
  <c r="E25" i="2"/>
  <c r="D25" i="2"/>
  <c r="C25" i="2"/>
  <c r="E14" i="2"/>
  <c r="D14" i="2"/>
  <c r="G14" i="2"/>
  <c r="B14" i="2"/>
  <c r="B13" i="2" s="1"/>
  <c r="H14" i="2"/>
  <c r="F14" i="2"/>
  <c r="C14" i="2"/>
  <c r="C58" i="2" l="1"/>
  <c r="F58" i="2"/>
  <c r="B58" i="2"/>
  <c r="B29" i="2"/>
  <c r="E29" i="2"/>
  <c r="F29" i="2"/>
  <c r="G29" i="2"/>
  <c r="C29" i="2"/>
  <c r="G13" i="2"/>
  <c r="E13" i="2"/>
  <c r="D29" i="2"/>
  <c r="G58" i="2"/>
  <c r="H29" i="2"/>
  <c r="C13" i="2"/>
  <c r="C12" i="2" s="1"/>
  <c r="H58" i="2"/>
  <c r="D58" i="2"/>
  <c r="F13" i="2"/>
  <c r="H13" i="2"/>
  <c r="D13" i="2"/>
  <c r="B12" i="2" l="1"/>
  <c r="G12" i="2"/>
  <c r="F12" i="2"/>
  <c r="E12" i="2"/>
  <c r="H12" i="2"/>
  <c r="D12" i="2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<sst xmlns="http://schemas.openxmlformats.org/spreadsheetml/2006/main" count="76" uniqueCount="76">
  <si>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</si>
  <si>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</si>
  <si>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</si>
  <si>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</si>
  <si>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</si>
  <si>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</si>
  <si>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</si>
  <si>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</si>
  <si>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</si>
  <si>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</si>
  <si>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</si>
  <si>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</si>
  <si>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</si>
  <si>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</si>
  <si>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</si>
  <si>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</si>
  <si>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</si>
  <si>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</si>
  <si>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</si>
  <si>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</si>
  <si>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</si>
  <si>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</si>
  <si>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</si>
  <si>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</si>
  <si>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</si>
  <si>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</si>
  <si>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</si>
  <si>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</si>
  <si>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</si>
  <si>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</si>
  <si>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</si>
  <si>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</si>
  <si>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</si>
  <si>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</si>
  <si>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</si>
  <si>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</si>
  <si>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</si>
  <si>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</si>
  <si>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</si>
  <si>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</si>
  <si>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</si>
  <si>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</si>
  <si>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</si>
  <si>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</si>
  <si>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</si>
  <si>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</si>
  <si>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</si>
  <si>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</si>
  <si>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</si>
  <si>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</si>
  <si>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</si>
  <si>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</si>
  <si>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</si>
  <si>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</si>
  <si>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</si>
  <si>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</si>
  <si>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</si>
  <si>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</si>
  <si>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</si>
  <si>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</si>
  <si>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2020 (P)</t>
  </si>
  <si>
    <t>Cuadro 6.  RENTA DE INVERSIÓN EXTRANJERA DIRECTA (IED) EN LA REPÚBLICA,</t>
  </si>
  <si>
    <t>Renta de IED</t>
  </si>
  <si>
    <t>2021 (P)</t>
  </si>
  <si>
    <t>(En miles de balboas)</t>
  </si>
  <si>
    <t>NOTA: La diferencia que se observa entre el total y los parciales se debe al redondeo del computador.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</si>
  <si>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</si>
  <si>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</si>
  <si>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</si>
  <si>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2022 (P)</t>
  </si>
  <si>
    <t>Asia (Continuación):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</si>
  <si>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</si>
  <si>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</si>
  <si>
    <t>2023 (P)</t>
  </si>
  <si>
    <t>SEGÚN PAÍS DE ORIGEN: AÑOS 2017-23</t>
  </si>
  <si>
    <t>(1)  En este renglón, por confidencialidad estadística, se incluyen los países que registran hasta dos empresas de inversión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</si>
</sst>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9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indent="2"/>
    </xf>
    <xf numFmtId="3" fontId="3" fillId="0" borderId="11" xfId="0" applyNumberFormat="1" applyFont="1" applyFill="1" applyBorder="1"/>
    <xf numFmtId="0" fontId="4" fillId="0" borderId="4" xfId="0" applyFont="1" applyFill="1" applyBorder="1" applyAlignment="1">
      <alignment horizontal="center"/>
    </xf>
    <xf numFmtId="3" fontId="4" fillId="0" borderId="10" xfId="0" applyNumberFormat="1" applyFont="1" applyFill="1" applyBorder="1"/>
    <xf numFmtId="3" fontId="4" fillId="0" borderId="11" xfId="0" applyNumberFormat="1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 indent="1"/>
    </xf>
    <xf numFmtId="3" fontId="3" fillId="0" borderId="10" xfId="0" applyNumberFormat="1" applyFont="1" applyFill="1" applyBorder="1"/>
    <xf numFmtId="0" fontId="3" fillId="0" borderId="4" xfId="0" applyFont="1" applyFill="1" applyBorder="1" applyAlignment="1">
      <alignment horizontal="left" wrapText="1" indent="2"/>
    </xf>
    <xf numFmtId="0" fontId="4" fillId="2" borderId="13" xfId="0" applyFont="1" applyFill="1" applyBorder="1" applyAlignment="1">
      <alignment horizontal="center" vertical="center" wrapText="1"/>
    </xf>
    <xf numFmtId="164" fontId="1" fillId="0" borderId="9" xfId="0" applyNumberFormat="1" applyFont="1" applyBorder="1"/>
    <xf numFmtId="3" fontId="4" fillId="0" borderId="11" xfId="0" applyNumberFormat="1" applyFont="1" applyBorder="1"/>
    <xf numFmtId="3" fontId="3" fillId="0" borderId="11" xfId="0" applyNumberFormat="1" applyFont="1" applyBorder="1"/>
    <xf numFmtId="0" fontId="1" fillId="0" borderId="0" xfId="0" applyFont="1" applyFill="1"/>
    <xf numFmtId="0" fontId="1" fillId="0" borderId="0" xfId="0" applyFont="1" applyFill="1" applyBorder="1"/>
    <xf numFmtId="3" fontId="3" fillId="0" borderId="12" xfId="0" applyNumberFormat="1" applyFont="1" applyFill="1" applyBorder="1"/>
    <xf numFmtId="164" fontId="1" fillId="0" borderId="2" xfId="0" applyNumberFormat="1" applyFont="1" applyBorder="1"/>
    <xf numFmtId="0" fontId="1" fillId="0" borderId="4" xfId="0" applyFont="1" applyBorder="1" applyAlignment="1">
      <alignment horizontal="left" wrapText="1"/>
    </xf>
    <xf numFmtId="0" fontId="1" fillId="0" borderId="7" xfId="0" applyFont="1" applyBorder="1"/>
    <xf numFmtId="3" fontId="3" fillId="0" borderId="5" xfId="0" applyNumberFormat="1" applyFont="1" applyFill="1" applyBorder="1"/>
    <xf numFmtId="0" fontId="3" fillId="0" borderId="0" xfId="0" applyNumberFormat="1" applyFont="1" applyFill="1" applyBorder="1"/>
    <xf numFmtId="3" fontId="4" fillId="0" borderId="10" xfId="0" applyNumberFormat="1" applyFont="1" applyBorder="1"/>
    <xf numFmtId="3" fontId="3" fillId="0" borderId="10" xfId="0" applyNumberFormat="1" applyFont="1" applyBorder="1"/>
    <xf numFmtId="0" fontId="3" fillId="0" borderId="4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H1"/>
    </sheetView>
  </sheetViews>
  <sheetFormatPr baseColWidth="10" defaultColWidth="10.85546875" defaultRowHeight="12.75" x14ac:dyDescent="0.2"/>
  <cols>
    <col min="1" max="1" width="54.85546875" style="1" customWidth="1"/>
    <col min="2" max="8" width="12.140625" style="1" customWidth="1"/>
    <col min="9" max="16384" width="10.85546875" style="1"/>
  </cols>
  <sheetData>
    <row r="1" spans="1:8" ht="12.7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</row>
    <row r="2" spans="1:8" ht="12.7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</row>
    <row r="3" spans="1:8" ht="12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</row>
    <row r="4" spans="1:8" ht="6" customHeight="1" x14ac:dyDescent="0.2"/>
    <row r="5" spans="1:8" ht="12.75" customHeight="1" x14ac:dyDescent="0.2">
      <c r="A5" s="38" t="s">
        <v>61</v>
      </c>
      <c r="B5" s="38"/>
      <c r="C5" s="38"/>
      <c r="D5" s="38"/>
      <c r="E5" s="38"/>
      <c r="F5" s="38"/>
      <c r="G5" s="38"/>
      <c r="H5" s="38"/>
    </row>
    <row r="6" spans="1:8" ht="12.75" customHeight="1" x14ac:dyDescent="0.2">
      <c r="A6" s="38" t="s">
        <v>74</v>
      </c>
      <c r="B6" s="38"/>
      <c r="C6" s="38"/>
      <c r="D6" s="38"/>
      <c r="E6" s="38"/>
      <c r="F6" s="38"/>
      <c r="G6" s="38"/>
      <c r="H6" s="38"/>
    </row>
    <row r="7" spans="1:8" ht="6" customHeight="1" x14ac:dyDescent="0.2"/>
    <row r="8" spans="1:8" ht="14.1" customHeight="1" x14ac:dyDescent="0.2">
      <c r="A8" s="2"/>
      <c r="B8" s="32" t="s">
        <v>62</v>
      </c>
      <c r="C8" s="33"/>
      <c r="D8" s="33"/>
      <c r="E8" s="33"/>
      <c r="F8" s="33"/>
      <c r="G8" s="33"/>
      <c r="H8" s="33"/>
    </row>
    <row r="9" spans="1:8" ht="14.1" customHeight="1" x14ac:dyDescent="0.2">
      <c r="A9" s="3" t="s">
        <v>4</v>
      </c>
      <c r="B9" s="34" t="s">
        <v>64</v>
      </c>
      <c r="C9" s="35"/>
      <c r="D9" s="35"/>
      <c r="E9" s="35"/>
      <c r="F9" s="35"/>
      <c r="G9" s="35"/>
      <c r="H9" s="35"/>
    </row>
    <row r="10" spans="1:8" ht="14.1" customHeight="1" x14ac:dyDescent="0.2">
      <c r="A10" s="4"/>
      <c r="B10" s="17">
        <v>2017</v>
      </c>
      <c r="C10" s="17">
        <v>2018</v>
      </c>
      <c r="D10" s="17">
        <v>2019</v>
      </c>
      <c r="E10" s="17" t="s">
        <v>60</v>
      </c>
      <c r="F10" s="17" t="s">
        <v>63</v>
      </c>
      <c r="G10" s="17" t="s">
        <v>69</v>
      </c>
      <c r="H10" s="7" t="s">
        <v>73</v>
      </c>
    </row>
    <row r="11" spans="1:8" ht="6" customHeight="1" x14ac:dyDescent="0.2">
      <c r="A11" s="5"/>
      <c r="B11" s="18"/>
      <c r="C11" s="18"/>
      <c r="D11" s="6"/>
      <c r="E11" s="6"/>
      <c r="F11" s="6"/>
      <c r="G11" s="18"/>
      <c r="H11" s="24"/>
    </row>
    <row r="12" spans="1:8" ht="20.100000000000001" customHeight="1" x14ac:dyDescent="0.2">
      <c r="A12" s="10" t="s">
        <v>5</v>
      </c>
      <c r="B12" s="29">
        <f t="shared" ref="B12:H12" si="0">B13+B29+B58+B72</f>
        <v>-3322600.3114549476</v>
      </c>
      <c r="C12" s="29">
        <f t="shared" si="0"/>
        <v>-3461241.2187730391</v>
      </c>
      <c r="D12" s="11">
        <f t="shared" si="0"/>
        <v>-3314081.8692759834</v>
      </c>
      <c r="E12" s="11">
        <f t="shared" si="0"/>
        <v>-626177.92314788862</v>
      </c>
      <c r="F12" s="11">
        <f t="shared" si="0"/>
        <v>-2651055.0398693243</v>
      </c>
      <c r="G12" s="29">
        <f t="shared" si="0"/>
        <v>-1859461.1412941446</v>
      </c>
      <c r="H12" s="19">
        <f t="shared" si="0"/>
        <v>-3098407.8215220687</v>
      </c>
    </row>
    <row r="13" spans="1:8" ht="18.95" customHeight="1" x14ac:dyDescent="0.2">
      <c r="A13" s="13" t="s">
        <v>6</v>
      </c>
      <c r="B13" s="29">
        <f>B14+B25</f>
        <v>-764581.41087943583</v>
      </c>
      <c r="C13" s="29">
        <f t="shared" ref="C13:H13" si="1">C14+C25</f>
        <v>-865052.77905938169</v>
      </c>
      <c r="D13" s="11">
        <f t="shared" si="1"/>
        <v>-568179.40749593708</v>
      </c>
      <c r="E13" s="11">
        <f t="shared" si="1"/>
        <v>-419252.04789146077</v>
      </c>
      <c r="F13" s="11">
        <f t="shared" si="1"/>
        <v>-506219.08170023729</v>
      </c>
      <c r="G13" s="29">
        <f t="shared" si="1"/>
        <v>275632.74099012819</v>
      </c>
      <c r="H13" s="19">
        <f t="shared" si="1"/>
        <v>-701087.18947317719</v>
      </c>
    </row>
    <row r="14" spans="1:8" ht="18.95" customHeight="1" x14ac:dyDescent="0.2">
      <c r="A14" s="14" t="s">
        <v>7</v>
      </c>
      <c r="B14" s="30">
        <f>SUM(B15:B24)</f>
        <v>-633084.12536778545</v>
      </c>
      <c r="C14" s="30">
        <f t="shared" ref="C14:H14" si="2">SUM(C15:C24)</f>
        <v>-689329.41474299098</v>
      </c>
      <c r="D14" s="15">
        <f t="shared" si="2"/>
        <v>-433732.40523444297</v>
      </c>
      <c r="E14" s="15">
        <f t="shared" si="2"/>
        <v>-238519.5282622049</v>
      </c>
      <c r="F14" s="15">
        <f t="shared" si="2"/>
        <v>-273599.14393913921</v>
      </c>
      <c r="G14" s="30">
        <f t="shared" si="2"/>
        <v>-92510.427541655183</v>
      </c>
      <c r="H14" s="20">
        <f t="shared" si="2"/>
        <v>-593218.10283626465</v>
      </c>
    </row>
    <row r="15" spans="1:8" ht="17.649999999999999" customHeight="1" x14ac:dyDescent="0.2">
      <c r="A15" s="8" t="s">
        <v>8</v>
      </c>
      <c r="B15" s="30">
        <v>-67227.757649473278</v>
      </c>
      <c r="C15" s="30">
        <v>-56207.870732679345</v>
      </c>
      <c r="D15" s="30">
        <v>-34354.759453568353</v>
      </c>
      <c r="E15" s="30">
        <v>3282.2094703677103</v>
      </c>
      <c r="F15" s="30">
        <v>-78051.308613007204</v>
      </c>
      <c r="G15" s="30">
        <v>-14598.87072133041</v>
      </c>
      <c r="H15" s="20">
        <v>25123.49665143478</v>
      </c>
    </row>
    <row r="16" spans="1:8" ht="17.649999999999999" customHeight="1" x14ac:dyDescent="0.2">
      <c r="A16" s="8" t="s">
        <v>9</v>
      </c>
      <c r="B16" s="30">
        <v>-1574.3747079999964</v>
      </c>
      <c r="C16" s="30">
        <v>-1952.6545889022614</v>
      </c>
      <c r="D16" s="30">
        <v>12843.535945068534</v>
      </c>
      <c r="E16" s="30">
        <v>9605.8162467516267</v>
      </c>
      <c r="F16" s="30">
        <v>2979.2299126105659</v>
      </c>
      <c r="G16" s="30">
        <v>-15020.675216956997</v>
      </c>
      <c r="H16" s="20">
        <v>-8058.6892409147622</v>
      </c>
    </row>
    <row r="17" spans="1:8" ht="17.649999999999999" customHeight="1" x14ac:dyDescent="0.2">
      <c r="A17" s="8" t="s">
        <v>10</v>
      </c>
      <c r="B17" s="30">
        <v>-3373.9892996231606</v>
      </c>
      <c r="C17" s="30">
        <v>-14130.551446101486</v>
      </c>
      <c r="D17" s="30">
        <v>7932.7545349256243</v>
      </c>
      <c r="E17" s="30">
        <v>-5829.0116335371076</v>
      </c>
      <c r="F17" s="30">
        <v>836.1939589371658</v>
      </c>
      <c r="G17" s="30">
        <v>3338.317820058006</v>
      </c>
      <c r="H17" s="20">
        <v>-1434.8151315878836</v>
      </c>
    </row>
    <row r="18" spans="1:8" ht="17.649999999999999" customHeight="1" x14ac:dyDescent="0.2">
      <c r="A18" s="8" t="s">
        <v>11</v>
      </c>
      <c r="B18" s="30">
        <v>-307574.05320717773</v>
      </c>
      <c r="C18" s="30">
        <v>-129172.0094627182</v>
      </c>
      <c r="D18" s="30">
        <v>-97496.26092555096</v>
      </c>
      <c r="E18" s="30">
        <v>-84887.496313567375</v>
      </c>
      <c r="F18" s="30">
        <v>-32585.530610582518</v>
      </c>
      <c r="G18" s="30">
        <v>-76604.61676732183</v>
      </c>
      <c r="H18" s="20">
        <v>-57486.867052190632</v>
      </c>
    </row>
    <row r="19" spans="1:8" ht="17.649999999999999" customHeight="1" x14ac:dyDescent="0.2">
      <c r="A19" s="8" t="s">
        <v>12</v>
      </c>
      <c r="B19" s="30">
        <v>-35146.175639994202</v>
      </c>
      <c r="C19" s="30">
        <v>-2599.0520885180358</v>
      </c>
      <c r="D19" s="30">
        <v>-11256.466634175933</v>
      </c>
      <c r="E19" s="30">
        <v>-15874.131092678621</v>
      </c>
      <c r="F19" s="30">
        <v>-9802.7738804334422</v>
      </c>
      <c r="G19" s="30">
        <v>5266.426962873893</v>
      </c>
      <c r="H19" s="20">
        <v>2034.7775064684502</v>
      </c>
    </row>
    <row r="20" spans="1:8" ht="17.649999999999999" customHeight="1" x14ac:dyDescent="0.2">
      <c r="A20" s="8" t="s">
        <v>13</v>
      </c>
      <c r="B20" s="30">
        <v>-77349.236117709166</v>
      </c>
      <c r="C20" s="30">
        <v>-83109.564506346025</v>
      </c>
      <c r="D20" s="30">
        <v>-26896.93165815861</v>
      </c>
      <c r="E20" s="30">
        <v>-18983.966327158381</v>
      </c>
      <c r="F20" s="30">
        <v>-22771.904454104406</v>
      </c>
      <c r="G20" s="30">
        <v>-18753.334129281771</v>
      </c>
      <c r="H20" s="20">
        <v>-33425.966860451917</v>
      </c>
    </row>
    <row r="21" spans="1:8" ht="17.649999999999999" customHeight="1" x14ac:dyDescent="0.2">
      <c r="A21" s="8" t="s">
        <v>14</v>
      </c>
      <c r="B21" s="30">
        <v>-46706.280207599222</v>
      </c>
      <c r="C21" s="30">
        <v>-133986.64626777783</v>
      </c>
      <c r="D21" s="30">
        <v>-169121.05710972362</v>
      </c>
      <c r="E21" s="30">
        <v>-65929.376297288021</v>
      </c>
      <c r="F21" s="30">
        <v>-182697.88021224027</v>
      </c>
      <c r="G21" s="30">
        <v>57051.70308805423</v>
      </c>
      <c r="H21" s="20">
        <v>-369546.54800610838</v>
      </c>
    </row>
    <row r="22" spans="1:8" ht="17.649999999999999" customHeight="1" x14ac:dyDescent="0.2">
      <c r="A22" s="8" t="s">
        <v>15</v>
      </c>
      <c r="B22" s="30">
        <v>-75290.093118667763</v>
      </c>
      <c r="C22" s="30">
        <v>-211121.03561729073</v>
      </c>
      <c r="D22" s="30">
        <v>-84292.689930475288</v>
      </c>
      <c r="E22" s="30">
        <v>-61549.31325079596</v>
      </c>
      <c r="F22" s="30">
        <v>77528.735387458859</v>
      </c>
      <c r="G22" s="30">
        <v>-17300.899274947191</v>
      </c>
      <c r="H22" s="20">
        <v>-48942.254472332905</v>
      </c>
    </row>
    <row r="23" spans="1:8" ht="17.649999999999999" customHeight="1" x14ac:dyDescent="0.2">
      <c r="A23" s="8" t="s">
        <v>16</v>
      </c>
      <c r="B23" s="30">
        <v>-2103.9354795147419</v>
      </c>
      <c r="C23" s="30">
        <v>-11100.640064751</v>
      </c>
      <c r="D23" s="30">
        <v>-4412.2534553549413</v>
      </c>
      <c r="E23" s="30">
        <v>13369.908315071378</v>
      </c>
      <c r="F23" s="30">
        <v>6672.8689715806922</v>
      </c>
      <c r="G23" s="30">
        <v>-3434.058817712802</v>
      </c>
      <c r="H23" s="20">
        <v>3348.0213195552869</v>
      </c>
    </row>
    <row r="24" spans="1:8" ht="30" customHeight="1" x14ac:dyDescent="0.2">
      <c r="A24" s="16" t="s">
        <v>71</v>
      </c>
      <c r="B24" s="30">
        <v>-16738.229940026256</v>
      </c>
      <c r="C24" s="30">
        <v>-45949.389967906005</v>
      </c>
      <c r="D24" s="30">
        <v>-26678.276547429439</v>
      </c>
      <c r="E24" s="30">
        <v>-11724.16737937009</v>
      </c>
      <c r="F24" s="30">
        <v>-35706.774399358634</v>
      </c>
      <c r="G24" s="30">
        <v>-12454.420485090304</v>
      </c>
      <c r="H24" s="20">
        <v>-104829.25755013675</v>
      </c>
    </row>
    <row r="25" spans="1:8" ht="18.95" customHeight="1" x14ac:dyDescent="0.2">
      <c r="A25" s="14" t="s">
        <v>17</v>
      </c>
      <c r="B25" s="15">
        <f>SUM(B26:B28)</f>
        <v>-131497.28551165035</v>
      </c>
      <c r="C25" s="15">
        <f t="shared" ref="C25:H25" si="3">SUM(C26:C28)</f>
        <v>-175723.36431639074</v>
      </c>
      <c r="D25" s="15">
        <f t="shared" si="3"/>
        <v>-134447.00226149405</v>
      </c>
      <c r="E25" s="15">
        <f t="shared" si="3"/>
        <v>-180732.51962925587</v>
      </c>
      <c r="F25" s="15">
        <f t="shared" si="3"/>
        <v>-232619.93776109809</v>
      </c>
      <c r="G25" s="15">
        <f t="shared" si="3"/>
        <v>368143.16853178339</v>
      </c>
      <c r="H25" s="9">
        <f t="shared" si="3"/>
        <v>-107869.0866369125</v>
      </c>
    </row>
    <row r="26" spans="1:8" ht="17.649999999999999" customHeight="1" x14ac:dyDescent="0.2">
      <c r="A26" s="8" t="s">
        <v>18</v>
      </c>
      <c r="B26" s="15">
        <v>-798.43616919999999</v>
      </c>
      <c r="C26" s="15">
        <v>-128.27455672465732</v>
      </c>
      <c r="D26" s="15">
        <v>-465.46373869022216</v>
      </c>
      <c r="E26" s="15">
        <v>-1520.8649094903351</v>
      </c>
      <c r="F26" s="15">
        <v>-3246.4207535030228</v>
      </c>
      <c r="G26" s="15">
        <v>-1019.9388675508332</v>
      </c>
      <c r="H26" s="9">
        <v>-3848.2646596313771</v>
      </c>
    </row>
    <row r="27" spans="1:8" ht="17.649999999999999" customHeight="1" x14ac:dyDescent="0.2">
      <c r="A27" s="8" t="s">
        <v>19</v>
      </c>
      <c r="B27" s="15">
        <v>-111746.46800897436</v>
      </c>
      <c r="C27" s="15">
        <v>-138926.39414795348</v>
      </c>
      <c r="D27" s="15">
        <v>-117548.80936054105</v>
      </c>
      <c r="E27" s="15">
        <v>-213978.28284828586</v>
      </c>
      <c r="F27" s="15">
        <v>-228480.69487971789</v>
      </c>
      <c r="G27" s="15">
        <v>364752.06566856563</v>
      </c>
      <c r="H27" s="9">
        <v>-85034.607618526948</v>
      </c>
    </row>
    <row r="28" spans="1:8" ht="17.649999999999999" customHeight="1" x14ac:dyDescent="0.2">
      <c r="A28" s="8" t="s">
        <v>66</v>
      </c>
      <c r="B28" s="15">
        <v>-18952.381333475998</v>
      </c>
      <c r="C28" s="15">
        <v>-36668.69561171261</v>
      </c>
      <c r="D28" s="15">
        <v>-16432.729162262789</v>
      </c>
      <c r="E28" s="15">
        <v>34766.628128520322</v>
      </c>
      <c r="F28" s="15">
        <v>-892.82212787717913</v>
      </c>
      <c r="G28" s="15">
        <v>4411.0417307685584</v>
      </c>
      <c r="H28" s="9">
        <v>-18986.214358754183</v>
      </c>
    </row>
    <row r="29" spans="1:8" ht="18.95" customHeight="1" x14ac:dyDescent="0.2">
      <c r="A29" s="13" t="s">
        <v>20</v>
      </c>
      <c r="B29" s="11">
        <f>B30+B34+B48</f>
        <v>-1920133.1647621745</v>
      </c>
      <c r="C29" s="11">
        <f t="shared" ref="C29:H29" si="4">C30+C34+C48</f>
        <v>-2209611.591563744</v>
      </c>
      <c r="D29" s="11">
        <f t="shared" si="4"/>
        <v>-2510160.0459829634</v>
      </c>
      <c r="E29" s="11">
        <f t="shared" si="4"/>
        <v>-76925.668125552998</v>
      </c>
      <c r="F29" s="11">
        <f t="shared" si="4"/>
        <v>-1899929.3092295562</v>
      </c>
      <c r="G29" s="11">
        <f t="shared" si="4"/>
        <v>-1878520.7347195793</v>
      </c>
      <c r="H29" s="12">
        <f t="shared" si="4"/>
        <v>-1858294.6393757234</v>
      </c>
    </row>
    <row r="30" spans="1:8" ht="18.95" customHeight="1" x14ac:dyDescent="0.2">
      <c r="A30" s="14" t="s">
        <v>21</v>
      </c>
      <c r="B30" s="15">
        <f>SUM(B31:B33)</f>
        <v>-317469.74231205677</v>
      </c>
      <c r="C30" s="15">
        <f t="shared" ref="C30:H30" si="5">SUM(C31:C33)</f>
        <v>-819485.75216523791</v>
      </c>
      <c r="D30" s="15">
        <f t="shared" si="5"/>
        <v>-925190.82832828292</v>
      </c>
      <c r="E30" s="15">
        <f t="shared" si="5"/>
        <v>387735.62286593497</v>
      </c>
      <c r="F30" s="15">
        <f t="shared" si="5"/>
        <v>-303862.49591970694</v>
      </c>
      <c r="G30" s="15">
        <f t="shared" si="5"/>
        <v>-528038.33748834673</v>
      </c>
      <c r="H30" s="9">
        <f t="shared" si="5"/>
        <v>-220160.09945860985</v>
      </c>
    </row>
    <row r="31" spans="1:8" ht="17.649999999999999" customHeight="1" x14ac:dyDescent="0.2">
      <c r="A31" s="8" t="s">
        <v>22</v>
      </c>
      <c r="B31" s="15">
        <v>-35876.210168992802</v>
      </c>
      <c r="C31" s="15">
        <v>-61630.596301641272</v>
      </c>
      <c r="D31" s="15">
        <v>-14941.419065176715</v>
      </c>
      <c r="E31" s="15">
        <v>92458.51673009753</v>
      </c>
      <c r="F31" s="15">
        <v>-159491.12326780614</v>
      </c>
      <c r="G31" s="15">
        <v>-5807.0798305305016</v>
      </c>
      <c r="H31" s="9">
        <v>2092.61363960171</v>
      </c>
    </row>
    <row r="32" spans="1:8" ht="17.649999999999999" customHeight="1" x14ac:dyDescent="0.2">
      <c r="A32" s="8" t="s">
        <v>23</v>
      </c>
      <c r="B32" s="15">
        <v>-266864.38810247229</v>
      </c>
      <c r="C32" s="15">
        <v>-800976.80694003834</v>
      </c>
      <c r="D32" s="15">
        <v>-961699.18355409137</v>
      </c>
      <c r="E32" s="15">
        <v>165320.59246380345</v>
      </c>
      <c r="F32" s="15">
        <v>14066.423940486286</v>
      </c>
      <c r="G32" s="15">
        <v>-475743.75987173564</v>
      </c>
      <c r="H32" s="9">
        <v>-188126.31045200222</v>
      </c>
    </row>
    <row r="33" spans="1:8" ht="17.649999999999999" customHeight="1" x14ac:dyDescent="0.2">
      <c r="A33" s="8" t="s">
        <v>24</v>
      </c>
      <c r="B33" s="15">
        <v>-14729.14404059168</v>
      </c>
      <c r="C33" s="15">
        <v>43121.651076441718</v>
      </c>
      <c r="D33" s="15">
        <v>51449.774290985246</v>
      </c>
      <c r="E33" s="15">
        <v>129956.51367203402</v>
      </c>
      <c r="F33" s="15">
        <v>-158437.79659238708</v>
      </c>
      <c r="G33" s="15">
        <v>-46487.497786080545</v>
      </c>
      <c r="H33" s="9">
        <v>-34126.402646209339</v>
      </c>
    </row>
    <row r="34" spans="1:8" ht="18.95" customHeight="1" x14ac:dyDescent="0.2">
      <c r="A34" s="14" t="s">
        <v>25</v>
      </c>
      <c r="B34" s="15">
        <f>SUM(B35:B47)</f>
        <v>-445481.31799954543</v>
      </c>
      <c r="C34" s="15">
        <f t="shared" ref="C34:H34" si="6">SUM(C35:C47)</f>
        <v>-352678.00798586546</v>
      </c>
      <c r="D34" s="15">
        <f t="shared" si="6"/>
        <v>-258992.68645042833</v>
      </c>
      <c r="E34" s="15">
        <f t="shared" si="6"/>
        <v>113152.9211810892</v>
      </c>
      <c r="F34" s="15">
        <f t="shared" si="6"/>
        <v>-1083765.4656105682</v>
      </c>
      <c r="G34" s="15">
        <f t="shared" si="6"/>
        <v>-282766.50322187576</v>
      </c>
      <c r="H34" s="9">
        <f t="shared" si="6"/>
        <v>-343597.4984196389</v>
      </c>
    </row>
    <row r="35" spans="1:8" ht="17.649999999999999" customHeight="1" x14ac:dyDescent="0.2">
      <c r="A35" s="8" t="s">
        <v>57</v>
      </c>
      <c r="B35" s="15">
        <v>-43754.128914126988</v>
      </c>
      <c r="C35" s="15">
        <v>-41971.20285445598</v>
      </c>
      <c r="D35" s="15">
        <v>-24285.997352942584</v>
      </c>
      <c r="E35" s="15">
        <v>1889.5938823954805</v>
      </c>
      <c r="F35" s="15">
        <v>-20476.503590490578</v>
      </c>
      <c r="G35" s="15">
        <v>-18090.091268983706</v>
      </c>
      <c r="H35" s="9">
        <v>-3105.6726410326082</v>
      </c>
    </row>
    <row r="36" spans="1:8" ht="17.649999999999999" customHeight="1" x14ac:dyDescent="0.2">
      <c r="A36" s="8" t="s">
        <v>26</v>
      </c>
      <c r="B36" s="15">
        <v>3640.7936482840005</v>
      </c>
      <c r="C36" s="15">
        <v>1862.013408333954</v>
      </c>
      <c r="D36" s="15">
        <v>55799.550910064856</v>
      </c>
      <c r="E36" s="15">
        <v>175304.35610243434</v>
      </c>
      <c r="F36" s="15">
        <v>-722547.02842916735</v>
      </c>
      <c r="G36" s="15">
        <v>14542.122188923475</v>
      </c>
      <c r="H36" s="9">
        <v>79563.887143951055</v>
      </c>
    </row>
    <row r="37" spans="1:8" ht="17.649999999999999" customHeight="1" x14ac:dyDescent="0.2">
      <c r="A37" s="8" t="s">
        <v>27</v>
      </c>
      <c r="B37" s="15">
        <v>-100898.73480823047</v>
      </c>
      <c r="C37" s="15">
        <v>-137098.2291240833</v>
      </c>
      <c r="D37" s="15">
        <v>-71151.659493150815</v>
      </c>
      <c r="E37" s="15">
        <v>-24192.633562210111</v>
      </c>
      <c r="F37" s="15">
        <v>-88914.462008302246</v>
      </c>
      <c r="G37" s="15">
        <v>-44588.475586121007</v>
      </c>
      <c r="H37" s="9">
        <v>-44492.416767793358</v>
      </c>
    </row>
    <row r="38" spans="1:8" ht="17.649999999999999" customHeight="1" x14ac:dyDescent="0.2">
      <c r="A38" s="8" t="s">
        <v>28</v>
      </c>
      <c r="B38" s="15">
        <v>-14996.648720072888</v>
      </c>
      <c r="C38" s="15">
        <v>-1378.078687392948</v>
      </c>
      <c r="D38" s="15">
        <v>-8034.1626533333501</v>
      </c>
      <c r="E38" s="15">
        <v>19239.530753739531</v>
      </c>
      <c r="F38" s="15">
        <v>-931.39287457957414</v>
      </c>
      <c r="G38" s="15">
        <v>665.78532915688004</v>
      </c>
      <c r="H38" s="9">
        <v>-243.20250163926687</v>
      </c>
    </row>
    <row r="39" spans="1:8" ht="17.649999999999999" customHeight="1" x14ac:dyDescent="0.2">
      <c r="A39" s="8" t="s">
        <v>29</v>
      </c>
      <c r="B39" s="15">
        <v>-43253.075033008376</v>
      </c>
      <c r="C39" s="15">
        <v>-31907.658060759561</v>
      </c>
      <c r="D39" s="15">
        <v>-20975.121902843173</v>
      </c>
      <c r="E39" s="15">
        <v>47580.376847711232</v>
      </c>
      <c r="F39" s="15">
        <v>-6433.2168408006555</v>
      </c>
      <c r="G39" s="15">
        <v>-5735.5280999602319</v>
      </c>
      <c r="H39" s="9">
        <v>-1338.9205559284269</v>
      </c>
    </row>
    <row r="40" spans="1:8" ht="17.649999999999999" customHeight="1" x14ac:dyDescent="0.2">
      <c r="A40" s="8" t="s">
        <v>30</v>
      </c>
      <c r="B40" s="15">
        <v>-33345.262592828549</v>
      </c>
      <c r="C40" s="15">
        <v>-20712.172142003088</v>
      </c>
      <c r="D40" s="15">
        <v>-19106.375363014558</v>
      </c>
      <c r="E40" s="15">
        <v>14024.463824314793</v>
      </c>
      <c r="F40" s="15">
        <v>-61655.822256523556</v>
      </c>
      <c r="G40" s="15">
        <v>-21354.049751623483</v>
      </c>
      <c r="H40" s="9">
        <v>-1598.6708705780293</v>
      </c>
    </row>
    <row r="41" spans="1:8" ht="17.649999999999999" customHeight="1" x14ac:dyDescent="0.2">
      <c r="A41" s="8" t="s">
        <v>31</v>
      </c>
      <c r="B41" s="15">
        <v>-1412.7777104462957</v>
      </c>
      <c r="C41" s="15">
        <v>-3324.0229454134228</v>
      </c>
      <c r="D41" s="15">
        <v>-19297.336616646153</v>
      </c>
      <c r="E41" s="15">
        <v>2769.4452438688841</v>
      </c>
      <c r="F41" s="15">
        <v>237.83717589414209</v>
      </c>
      <c r="G41" s="15">
        <v>-7463.9768577150799</v>
      </c>
      <c r="H41" s="9">
        <v>-12970.356608587788</v>
      </c>
    </row>
    <row r="42" spans="1:8" ht="17.649999999999999" customHeight="1" x14ac:dyDescent="0.2">
      <c r="A42" s="8" t="s">
        <v>32</v>
      </c>
      <c r="B42" s="15">
        <v>-11173.986482301649</v>
      </c>
      <c r="C42" s="15">
        <v>-7093.2532282196789</v>
      </c>
      <c r="D42" s="15">
        <v>-6227.5665726124862</v>
      </c>
      <c r="E42" s="15">
        <v>-461.60956591952208</v>
      </c>
      <c r="F42" s="15">
        <v>-2301.5988294223566</v>
      </c>
      <c r="G42" s="15">
        <v>-2403.0899960185047</v>
      </c>
      <c r="H42" s="9">
        <v>-2581.9660506182149</v>
      </c>
    </row>
    <row r="43" spans="1:8" ht="17.649999999999999" customHeight="1" x14ac:dyDescent="0.2">
      <c r="A43" s="8" t="s">
        <v>33</v>
      </c>
      <c r="B43" s="15">
        <v>-20678.138801220372</v>
      </c>
      <c r="C43" s="15">
        <v>62992.482579482537</v>
      </c>
      <c r="D43" s="15">
        <v>30421.720295447889</v>
      </c>
      <c r="E43" s="15">
        <v>-25700.071016164431</v>
      </c>
      <c r="F43" s="15">
        <v>-21545.220690937411</v>
      </c>
      <c r="G43" s="15">
        <v>-22807.130939276434</v>
      </c>
      <c r="H43" s="9">
        <v>-24901.746627858091</v>
      </c>
    </row>
    <row r="44" spans="1:8" ht="17.649999999999999" customHeight="1" x14ac:dyDescent="0.2">
      <c r="A44" s="8" t="s">
        <v>34</v>
      </c>
      <c r="B44" s="15">
        <v>-39644.969005066159</v>
      </c>
      <c r="C44" s="15">
        <v>-42274.545958892362</v>
      </c>
      <c r="D44" s="15">
        <v>-30176.563464226856</v>
      </c>
      <c r="E44" s="15">
        <v>-10821.385584717058</v>
      </c>
      <c r="F44" s="15">
        <v>16125.064772060599</v>
      </c>
      <c r="G44" s="15">
        <v>-12468.056055596611</v>
      </c>
      <c r="H44" s="9">
        <v>-56345.07949408397</v>
      </c>
    </row>
    <row r="45" spans="1:8" ht="17.649999999999999" customHeight="1" x14ac:dyDescent="0.2">
      <c r="A45" s="8" t="s">
        <v>35</v>
      </c>
      <c r="B45" s="15">
        <v>-9571.7373876738184</v>
      </c>
      <c r="C45" s="15">
        <v>-18173.379111253653</v>
      </c>
      <c r="D45" s="15">
        <v>-10980.083324830241</v>
      </c>
      <c r="E45" s="15">
        <v>16058.097771594455</v>
      </c>
      <c r="F45" s="15">
        <v>-23848.349270048566</v>
      </c>
      <c r="G45" s="15">
        <v>-5493.021788357647</v>
      </c>
      <c r="H45" s="9">
        <v>27313.291185318198</v>
      </c>
    </row>
    <row r="46" spans="1:8" ht="17.649999999999999" customHeight="1" x14ac:dyDescent="0.2">
      <c r="A46" s="8" t="s">
        <v>36</v>
      </c>
      <c r="B46" s="15">
        <v>-33725.748002129585</v>
      </c>
      <c r="C46" s="15">
        <v>-31897.998943161743</v>
      </c>
      <c r="D46" s="15">
        <v>-35534.08780706425</v>
      </c>
      <c r="E46" s="15">
        <v>-18961.825362549393</v>
      </c>
      <c r="F46" s="15">
        <v>-22891.518864453101</v>
      </c>
      <c r="G46" s="15">
        <v>-41711.570483827527</v>
      </c>
      <c r="H46" s="9">
        <v>-61418.686460405384</v>
      </c>
    </row>
    <row r="47" spans="1:8" ht="50.1" customHeight="1" x14ac:dyDescent="0.2">
      <c r="A47" s="16" t="s">
        <v>72</v>
      </c>
      <c r="B47" s="15">
        <v>-96666.904190724294</v>
      </c>
      <c r="C47" s="15">
        <v>-81701.962918046163</v>
      </c>
      <c r="D47" s="15">
        <v>-99445.003105276628</v>
      </c>
      <c r="E47" s="15">
        <v>-83575.418153408988</v>
      </c>
      <c r="F47" s="15">
        <v>-128583.25390379762</v>
      </c>
      <c r="G47" s="15">
        <v>-115859.4199124759</v>
      </c>
      <c r="H47" s="9">
        <v>-241477.958170383</v>
      </c>
    </row>
    <row r="48" spans="1:8" ht="18.95" customHeight="1" x14ac:dyDescent="0.2">
      <c r="A48" s="14" t="s">
        <v>37</v>
      </c>
      <c r="B48" s="15">
        <f t="shared" ref="B48:H48" si="7">SUM(B49:B57)</f>
        <v>-1157182.1044505723</v>
      </c>
      <c r="C48" s="15">
        <f t="shared" si="7"/>
        <v>-1037447.8314126406</v>
      </c>
      <c r="D48" s="15">
        <f t="shared" si="7"/>
        <v>-1325976.5312042523</v>
      </c>
      <c r="E48" s="15">
        <f t="shared" si="7"/>
        <v>-577814.21217257716</v>
      </c>
      <c r="F48" s="15">
        <f t="shared" si="7"/>
        <v>-512301.347699281</v>
      </c>
      <c r="G48" s="15">
        <f t="shared" si="7"/>
        <v>-1067715.8940093569</v>
      </c>
      <c r="H48" s="9">
        <f t="shared" si="7"/>
        <v>-1294537.0414974745</v>
      </c>
    </row>
    <row r="49" spans="1:8" ht="17.649999999999999" customHeight="1" x14ac:dyDescent="0.2">
      <c r="A49" s="8" t="s">
        <v>38</v>
      </c>
      <c r="B49" s="15">
        <v>-7897.7154444969419</v>
      </c>
      <c r="C49" s="15">
        <v>36049.023799664392</v>
      </c>
      <c r="D49" s="15">
        <v>-12912.182213849053</v>
      </c>
      <c r="E49" s="15">
        <v>-9093.4479304162342</v>
      </c>
      <c r="F49" s="15">
        <v>3870.2593623082066</v>
      </c>
      <c r="G49" s="15">
        <v>-14549.087673689211</v>
      </c>
      <c r="H49" s="9">
        <v>-45813.160213530318</v>
      </c>
    </row>
    <row r="50" spans="1:8" ht="17.649999999999999" customHeight="1" x14ac:dyDescent="0.2">
      <c r="A50" s="8" t="s">
        <v>39</v>
      </c>
      <c r="B50" s="15">
        <v>-9.0568272000000007</v>
      </c>
      <c r="C50" s="15">
        <v>-6.3038819369117141</v>
      </c>
      <c r="D50" s="15">
        <v>-4186.1496443935839</v>
      </c>
      <c r="E50" s="15">
        <v>-289.12656414803359</v>
      </c>
      <c r="F50" s="15">
        <v>4312.9977658894759</v>
      </c>
      <c r="G50" s="15">
        <v>455.9529530896566</v>
      </c>
      <c r="H50" s="9">
        <v>-0.57595840890998984</v>
      </c>
    </row>
    <row r="51" spans="1:8" ht="17.649999999999999" customHeight="1" x14ac:dyDescent="0.2">
      <c r="A51" s="8" t="s">
        <v>40</v>
      </c>
      <c r="B51" s="15">
        <v>20029.106256419091</v>
      </c>
      <c r="C51" s="15">
        <v>66191.63904935059</v>
      </c>
      <c r="D51" s="15">
        <v>-70285.707936479928</v>
      </c>
      <c r="E51" s="15">
        <v>-21062.123289254672</v>
      </c>
      <c r="F51" s="15">
        <v>55097.668691595485</v>
      </c>
      <c r="G51" s="15">
        <v>-19154.278566970708</v>
      </c>
      <c r="H51" s="9">
        <v>-21650.741673051514</v>
      </c>
    </row>
    <row r="52" spans="1:8" ht="17.649999999999999" customHeight="1" x14ac:dyDescent="0.2">
      <c r="A52" s="8" t="s">
        <v>41</v>
      </c>
      <c r="B52" s="15">
        <v>-14967.668243663966</v>
      </c>
      <c r="C52" s="15">
        <v>27260.012554025787</v>
      </c>
      <c r="D52" s="15">
        <v>-4694.562794086587</v>
      </c>
      <c r="E52" s="15">
        <v>-234.14455474238059</v>
      </c>
      <c r="F52" s="15">
        <v>-9438.3910189926137</v>
      </c>
      <c r="G52" s="15">
        <v>-8319.1075953375785</v>
      </c>
      <c r="H52" s="9">
        <v>10557.102315041291</v>
      </c>
    </row>
    <row r="53" spans="1:8" ht="17.649999999999999" customHeight="1" x14ac:dyDescent="0.2">
      <c r="A53" s="8" t="s">
        <v>42</v>
      </c>
      <c r="B53" s="15">
        <v>-984265.75175214093</v>
      </c>
      <c r="C53" s="15">
        <v>-1061049.5069834478</v>
      </c>
      <c r="D53" s="15">
        <v>-936141.23552903766</v>
      </c>
      <c r="E53" s="15">
        <v>-480871.28665657132</v>
      </c>
      <c r="F53" s="15">
        <v>-580159.06889339956</v>
      </c>
      <c r="G53" s="15">
        <v>-916390.76804333529</v>
      </c>
      <c r="H53" s="9">
        <v>-1105608.7802557091</v>
      </c>
    </row>
    <row r="54" spans="1:8" ht="17.649999999999999" customHeight="1" x14ac:dyDescent="0.2">
      <c r="A54" s="8" t="s">
        <v>43</v>
      </c>
      <c r="B54" s="15">
        <v>-20723.908074229184</v>
      </c>
      <c r="C54" s="15">
        <v>-25475.084268615323</v>
      </c>
      <c r="D54" s="15">
        <v>-193809.62275497062</v>
      </c>
      <c r="E54" s="15">
        <v>16403.470951788229</v>
      </c>
      <c r="F54" s="15">
        <v>26894.385353588968</v>
      </c>
      <c r="G54" s="15">
        <v>-74191.674171204533</v>
      </c>
      <c r="H54" s="9">
        <v>-57800.424525496361</v>
      </c>
    </row>
    <row r="55" spans="1:8" ht="17.649999999999999" customHeight="1" x14ac:dyDescent="0.2">
      <c r="A55" s="8" t="s">
        <v>44</v>
      </c>
      <c r="B55" s="15">
        <v>-30164.909491561542</v>
      </c>
      <c r="C55" s="15">
        <v>-14543.314685264306</v>
      </c>
      <c r="D55" s="15">
        <v>-24035.013408209586</v>
      </c>
      <c r="E55" s="15">
        <v>-2872.1465494899312</v>
      </c>
      <c r="F55" s="15">
        <v>-3115.663041107432</v>
      </c>
      <c r="G55" s="15">
        <v>-15296.01085613636</v>
      </c>
      <c r="H55" s="9">
        <v>-34663.581965159057</v>
      </c>
    </row>
    <row r="56" spans="1:8" ht="17.649999999999999" customHeight="1" x14ac:dyDescent="0.2">
      <c r="A56" s="8" t="s">
        <v>67</v>
      </c>
      <c r="B56" s="15">
        <v>842.46509920000005</v>
      </c>
      <c r="C56" s="15">
        <v>-2278.9244488769978</v>
      </c>
      <c r="D56" s="15">
        <v>-781.38803491741726</v>
      </c>
      <c r="E56" s="15">
        <v>-605.66172224870536</v>
      </c>
      <c r="F56" s="15">
        <v>-723.54347406832846</v>
      </c>
      <c r="G56" s="15">
        <v>-434.34035167875732</v>
      </c>
      <c r="H56" s="9">
        <v>-454.0519081458109</v>
      </c>
    </row>
    <row r="57" spans="1:8" ht="17.649999999999999" customHeight="1" x14ac:dyDescent="0.2">
      <c r="A57" s="8" t="s">
        <v>45</v>
      </c>
      <c r="B57" s="15">
        <v>-120024.66597289873</v>
      </c>
      <c r="C57" s="15">
        <v>-63595.372547540086</v>
      </c>
      <c r="D57" s="15">
        <v>-79130.668888307802</v>
      </c>
      <c r="E57" s="15">
        <v>-79189.745857494097</v>
      </c>
      <c r="F57" s="15">
        <v>-9039.9924450951567</v>
      </c>
      <c r="G57" s="15">
        <v>-19836.579704094154</v>
      </c>
      <c r="H57" s="9">
        <v>-39102.827313014423</v>
      </c>
    </row>
    <row r="58" spans="1:8" ht="18.95" customHeight="1" x14ac:dyDescent="0.2">
      <c r="A58" s="31" t="s">
        <v>46</v>
      </c>
      <c r="B58" s="15">
        <f t="shared" ref="B58:H58" si="8">B59+B62+B66</f>
        <v>-545533.09413331328</v>
      </c>
      <c r="C58" s="15">
        <f t="shared" si="8"/>
        <v>-337036.14494488662</v>
      </c>
      <c r="D58" s="15">
        <f t="shared" si="8"/>
        <v>-305027.58883832546</v>
      </c>
      <c r="E58" s="15">
        <f t="shared" si="8"/>
        <v>-119217.95486781622</v>
      </c>
      <c r="F58" s="15">
        <f t="shared" si="8"/>
        <v>-232545.29315968536</v>
      </c>
      <c r="G58" s="15">
        <f t="shared" si="8"/>
        <v>-245904.7958073928</v>
      </c>
      <c r="H58" s="9">
        <f t="shared" si="8"/>
        <v>-525429.5267692178</v>
      </c>
    </row>
    <row r="59" spans="1:8" ht="18.95" customHeight="1" x14ac:dyDescent="0.2">
      <c r="A59" s="14" t="s">
        <v>47</v>
      </c>
      <c r="B59" s="15">
        <f>SUM(B60)</f>
        <v>-2207.4403431430583</v>
      </c>
      <c r="C59" s="15">
        <f t="shared" ref="C59:H59" si="9">SUM(C60)</f>
        <v>-11979.527221627801</v>
      </c>
      <c r="D59" s="15">
        <f t="shared" si="9"/>
        <v>2942.8044474936878</v>
      </c>
      <c r="E59" s="15">
        <f t="shared" si="9"/>
        <v>-289.00789466848329</v>
      </c>
      <c r="F59" s="15">
        <f t="shared" si="9"/>
        <v>-301.94399689868976</v>
      </c>
      <c r="G59" s="15">
        <f t="shared" si="9"/>
        <v>-251.67817267661789</v>
      </c>
      <c r="H59" s="9">
        <f t="shared" si="9"/>
        <v>-260.74803807633288</v>
      </c>
    </row>
    <row r="60" spans="1:8" ht="17.649999999999999" customHeight="1" x14ac:dyDescent="0.2">
      <c r="A60" s="8" t="s">
        <v>48</v>
      </c>
      <c r="B60" s="15">
        <v>-2207.4403431430583</v>
      </c>
      <c r="C60" s="15">
        <v>-11979.527221627801</v>
      </c>
      <c r="D60" s="15">
        <v>2942.8044474936878</v>
      </c>
      <c r="E60" s="15">
        <v>-289.00789466848329</v>
      </c>
      <c r="F60" s="15">
        <v>-301.94399689868976</v>
      </c>
      <c r="G60" s="15">
        <v>-251.67817267661789</v>
      </c>
      <c r="H60" s="9">
        <v>-260.74803807633288</v>
      </c>
    </row>
    <row r="61" spans="1:8" ht="17.649999999999999" customHeight="1" x14ac:dyDescent="0.2">
      <c r="A61" s="13" t="s">
        <v>70</v>
      </c>
      <c r="B61" s="15"/>
      <c r="C61" s="15"/>
      <c r="D61" s="15"/>
      <c r="E61" s="15"/>
      <c r="F61" s="15"/>
      <c r="G61" s="15"/>
      <c r="H61" s="9"/>
    </row>
    <row r="62" spans="1:8" ht="18.95" customHeight="1" x14ac:dyDescent="0.2">
      <c r="A62" s="14" t="s">
        <v>49</v>
      </c>
      <c r="B62" s="15">
        <f t="shared" ref="B62:G62" si="10">SUM(B63:B65)</f>
        <v>-86653.027627730946</v>
      </c>
      <c r="C62" s="15">
        <f t="shared" si="10"/>
        <v>-117406.21392237132</v>
      </c>
      <c r="D62" s="15">
        <f t="shared" si="10"/>
        <v>-23812.428364798943</v>
      </c>
      <c r="E62" s="15">
        <f t="shared" si="10"/>
        <v>-13721.783977614883</v>
      </c>
      <c r="F62" s="15">
        <f t="shared" si="10"/>
        <v>-52539.2487835926</v>
      </c>
      <c r="G62" s="15">
        <f t="shared" si="10"/>
        <v>-33319.367808947653</v>
      </c>
      <c r="H62" s="9">
        <f t="shared" ref="H62" si="11">SUM(H63:H65)</f>
        <v>-249424.39969188074</v>
      </c>
    </row>
    <row r="63" spans="1:8" ht="17.649999999999999" customHeight="1" x14ac:dyDescent="0.2">
      <c r="A63" s="8" t="s">
        <v>50</v>
      </c>
      <c r="B63" s="15">
        <v>110.28595258904761</v>
      </c>
      <c r="C63" s="15">
        <v>-226.6766507257756</v>
      </c>
      <c r="D63" s="15">
        <v>5517.0975823978706</v>
      </c>
      <c r="E63" s="15">
        <v>4533.3945179556194</v>
      </c>
      <c r="F63" s="15">
        <v>-32948.657497500484</v>
      </c>
      <c r="G63" s="15">
        <v>-4489.3334965676968</v>
      </c>
      <c r="H63" s="9">
        <v>1940.2514350616568</v>
      </c>
    </row>
    <row r="64" spans="1:8" ht="17.649999999999999" customHeight="1" x14ac:dyDescent="0.2">
      <c r="A64" s="8" t="s">
        <v>51</v>
      </c>
      <c r="B64" s="15">
        <v>-83003.374840000004</v>
      </c>
      <c r="C64" s="15">
        <v>-99355.047141423202</v>
      </c>
      <c r="D64" s="15">
        <v>-40304.131879518551</v>
      </c>
      <c r="E64" s="15">
        <v>-18224.259147532033</v>
      </c>
      <c r="F64" s="15">
        <v>-19247.819383150305</v>
      </c>
      <c r="G64" s="15">
        <v>-28817.205253458083</v>
      </c>
      <c r="H64" s="9">
        <v>-251352.32758412999</v>
      </c>
    </row>
    <row r="65" spans="1:8" ht="17.649999999999999" customHeight="1" x14ac:dyDescent="0.2">
      <c r="A65" s="8" t="s">
        <v>56</v>
      </c>
      <c r="B65" s="15">
        <v>-3759.9387403199999</v>
      </c>
      <c r="C65" s="15">
        <v>-17824.490130222348</v>
      </c>
      <c r="D65" s="15">
        <v>10974.605932321732</v>
      </c>
      <c r="E65" s="15">
        <v>-30.919348038468975</v>
      </c>
      <c r="F65" s="15">
        <v>-342.77190294180792</v>
      </c>
      <c r="G65" s="15">
        <v>-12.829058921874559</v>
      </c>
      <c r="H65" s="9">
        <v>-12.323542812407599</v>
      </c>
    </row>
    <row r="66" spans="1:8" ht="18.95" customHeight="1" x14ac:dyDescent="0.2">
      <c r="A66" s="14" t="s">
        <v>52</v>
      </c>
      <c r="B66" s="15">
        <f>SUM(B67:B71)</f>
        <v>-456672.62616243924</v>
      </c>
      <c r="C66" s="15">
        <f t="shared" ref="C66:H66" si="12">SUM(C67:C71)</f>
        <v>-207650.40380088749</v>
      </c>
      <c r="D66" s="15">
        <f t="shared" si="12"/>
        <v>-284157.9649210202</v>
      </c>
      <c r="E66" s="15">
        <f t="shared" si="12"/>
        <v>-105207.16299553285</v>
      </c>
      <c r="F66" s="15">
        <f t="shared" si="12"/>
        <v>-179704.10037919407</v>
      </c>
      <c r="G66" s="15">
        <f t="shared" si="12"/>
        <v>-212333.74982576852</v>
      </c>
      <c r="H66" s="9">
        <f t="shared" si="12"/>
        <v>-275744.37903926073</v>
      </c>
    </row>
    <row r="67" spans="1:8" ht="17.649999999999999" customHeight="1" x14ac:dyDescent="0.2">
      <c r="A67" s="8" t="s">
        <v>58</v>
      </c>
      <c r="B67" s="15">
        <v>-4806.517830457421</v>
      </c>
      <c r="C67" s="15">
        <v>-5718.909179122521</v>
      </c>
      <c r="D67" s="15">
        <v>-2711.3311624957864</v>
      </c>
      <c r="E67" s="15">
        <v>-839.13204170269967</v>
      </c>
      <c r="F67" s="15">
        <v>-7859.7322712016166</v>
      </c>
      <c r="G67" s="15">
        <v>783.91907167349984</v>
      </c>
      <c r="H67" s="9">
        <v>-7312.4944932314202</v>
      </c>
    </row>
    <row r="68" spans="1:8" ht="17.649999999999999" customHeight="1" x14ac:dyDescent="0.2">
      <c r="A68" s="8" t="s">
        <v>59</v>
      </c>
      <c r="B68" s="15">
        <v>-44705.463573272726</v>
      </c>
      <c r="C68" s="15">
        <v>-39577.763522788882</v>
      </c>
      <c r="D68" s="15">
        <v>-31974.733809351641</v>
      </c>
      <c r="E68" s="15">
        <v>-20552.794832349751</v>
      </c>
      <c r="F68" s="15">
        <v>-6091.7253258109467</v>
      </c>
      <c r="G68" s="15">
        <v>-55393.205380416497</v>
      </c>
      <c r="H68" s="9">
        <v>-72328.844949142367</v>
      </c>
    </row>
    <row r="69" spans="1:8" ht="17.649999999999999" customHeight="1" x14ac:dyDescent="0.2">
      <c r="A69" s="8" t="s">
        <v>53</v>
      </c>
      <c r="B69" s="15">
        <v>-32790.279006507597</v>
      </c>
      <c r="C69" s="15">
        <v>10068.315938845179</v>
      </c>
      <c r="D69" s="15">
        <v>-14822.381713200859</v>
      </c>
      <c r="E69" s="15">
        <v>-29684.723264082382</v>
      </c>
      <c r="F69" s="15">
        <v>-27309.508616057265</v>
      </c>
      <c r="G69" s="15">
        <v>-48926.555232197905</v>
      </c>
      <c r="H69" s="9">
        <v>-92410.974601917376</v>
      </c>
    </row>
    <row r="70" spans="1:8" ht="17.649999999999999" customHeight="1" x14ac:dyDescent="0.2">
      <c r="A70" s="8" t="s">
        <v>54</v>
      </c>
      <c r="B70" s="15">
        <v>-8984.8547219784814</v>
      </c>
      <c r="C70" s="15">
        <v>-3836.0328177573147</v>
      </c>
      <c r="D70" s="15">
        <v>-45261.743115682541</v>
      </c>
      <c r="E70" s="15">
        <v>23684.71455676878</v>
      </c>
      <c r="F70" s="15">
        <v>-32019.945093126327</v>
      </c>
      <c r="G70" s="15">
        <v>-14632.896185060537</v>
      </c>
      <c r="H70" s="9">
        <v>-5652.4103742878278</v>
      </c>
    </row>
    <row r="71" spans="1:8" ht="17.649999999999999" customHeight="1" x14ac:dyDescent="0.2">
      <c r="A71" s="8" t="s">
        <v>55</v>
      </c>
      <c r="B71" s="15">
        <v>-365385.51103022305</v>
      </c>
      <c r="C71" s="15">
        <v>-168586.01422006395</v>
      </c>
      <c r="D71" s="15">
        <v>-189387.77512028939</v>
      </c>
      <c r="E71" s="15">
        <v>-77815.227414166802</v>
      </c>
      <c r="F71" s="15">
        <v>-106423.18907299792</v>
      </c>
      <c r="G71" s="15">
        <v>-94165.012099767075</v>
      </c>
      <c r="H71" s="9">
        <v>-98039.654620681758</v>
      </c>
    </row>
    <row r="72" spans="1:8" ht="30" customHeight="1" x14ac:dyDescent="0.2">
      <c r="A72" s="25" t="s">
        <v>68</v>
      </c>
      <c r="B72" s="15">
        <v>-92352.641680024026</v>
      </c>
      <c r="C72" s="15">
        <v>-49540.703205026599</v>
      </c>
      <c r="D72" s="15">
        <v>69285.173041242815</v>
      </c>
      <c r="E72" s="15">
        <v>-10782.252263058719</v>
      </c>
      <c r="F72" s="15">
        <v>-12361.355779845328</v>
      </c>
      <c r="G72" s="15">
        <v>-10668.351757300448</v>
      </c>
      <c r="H72" s="9">
        <v>-13596.465903950222</v>
      </c>
    </row>
    <row r="73" spans="1:8" ht="6" customHeight="1" x14ac:dyDescent="0.2">
      <c r="A73" s="26"/>
      <c r="B73" s="23"/>
      <c r="C73" s="23"/>
      <c r="D73" s="23"/>
      <c r="E73" s="23"/>
      <c r="F73" s="23"/>
      <c r="G73" s="23"/>
      <c r="H73" s="27"/>
    </row>
    <row r="74" spans="1:8" ht="6" customHeight="1" x14ac:dyDescent="0.2">
      <c r="B74" s="28"/>
      <c r="C74" s="28"/>
      <c r="D74" s="21"/>
      <c r="E74" s="21"/>
      <c r="F74" s="21"/>
      <c r="G74" s="28"/>
      <c r="H74" s="28"/>
    </row>
    <row r="75" spans="1:8" x14ac:dyDescent="0.2">
      <c r="A75" s="1" t="s">
        <v>65</v>
      </c>
      <c r="B75" s="22"/>
      <c r="C75" s="22"/>
      <c r="D75" s="21"/>
      <c r="E75" s="21"/>
      <c r="F75" s="21"/>
      <c r="G75" s="22"/>
      <c r="H75" s="22"/>
    </row>
    <row r="76" spans="1:8" x14ac:dyDescent="0.2">
      <c r="A76" s="1" t="s">
        <v>75</v>
      </c>
      <c r="B76" s="21"/>
      <c r="C76" s="21"/>
      <c r="D76" s="21"/>
      <c r="E76" s="21"/>
      <c r="F76" s="21"/>
      <c r="G76" s="21"/>
      <c r="H76" s="21"/>
    </row>
    <row r="77" spans="1:8" x14ac:dyDescent="0.2">
      <c r="A77" s="1" t="s">
        <v>3</v>
      </c>
    </row>
  </sheetData>
  <mergeCells count="7">
    <mergeCell ref="B9:H9"/>
    <mergeCell ref="A1:H1"/>
    <mergeCell ref="A2:H2"/>
    <mergeCell ref="A3:H3"/>
    <mergeCell ref="A5:H5"/>
    <mergeCell ref="A6:H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2024-11-26T13:48:11Z</cp:lastPrinted>
  <dcterms:created xsi:type="dcterms:W3CDTF">2018-11-26T14:54:11Z</dcterms:created>
  <dcterms:modified xsi:type="dcterms:W3CDTF">2024-11-26T14:15:41Z</dcterms:modified>
</cp:coreProperties>
</file>